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20640" windowHeight="11760" tabRatio="597" activeTab="0"/>
  </bookViews>
  <sheets>
    <sheet name="Форма 8.1" sheetId="1" r:id="rId1"/>
  </sheets>
  <definedNames>
    <definedName name="CRITERIA" localSheetId="0">'Форма 8.1'!#REF!</definedName>
  </definedNames>
  <calcPr fullCalcOnLoad="1"/>
</workbook>
</file>

<file path=xl/sharedStrings.xml><?xml version="1.0" encoding="utf-8"?>
<sst xmlns="http://schemas.openxmlformats.org/spreadsheetml/2006/main" count="197" uniqueCount="56">
  <si>
    <t>Данные о факте прекращения передачи электрической энергии</t>
  </si>
  <si>
    <t>Номер прекращения передачи электрической энергии/Номер итоговой строки</t>
  </si>
  <si>
    <t>Наименование структурной единицы сетевой организации</t>
  </si>
  <si>
    <t>Вид объекта: КЛ, ВЛ, ПС, ТП, РП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</si>
  <si>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</si>
  <si>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</si>
  <si>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</si>
  <si>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</si>
  <si>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</si>
  <si>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</si>
  <si>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</si>
  <si>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</si>
  <si>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</si>
  <si>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Смежные сетевые организации и производители электрической энергии</t>
  </si>
  <si>
    <t>П</t>
  </si>
  <si>
    <t>В</t>
  </si>
  <si>
    <t>наименование электросетевой организации</t>
  </si>
  <si>
    <t>Открытое Акционерное Общество "Кинешемская городская электросеть"</t>
  </si>
  <si>
    <t>Произведение столбца 9 и столбца 13</t>
  </si>
  <si>
    <t>Столбец 9</t>
  </si>
  <si>
    <t>Столбец 13</t>
  </si>
  <si>
    <t>ОАО "Кинешемская ГЭС"</t>
  </si>
  <si>
    <t>ВЛ</t>
  </si>
  <si>
    <t>ТП</t>
  </si>
  <si>
    <t xml:space="preserve"> ТП№31 ф.3</t>
  </si>
  <si>
    <t xml:space="preserve"> ТП№128</t>
  </si>
  <si>
    <t xml:space="preserve"> ТП№100 ф.1</t>
  </si>
  <si>
    <t xml:space="preserve"> ТП№95 ф.8</t>
  </si>
  <si>
    <t>6(6,3)</t>
  </si>
  <si>
    <t xml:space="preserve"> ТП№72 ф.5</t>
  </si>
  <si>
    <t xml:space="preserve"> ТП№139 ф.8</t>
  </si>
  <si>
    <t xml:space="preserve"> ТП№48 ф.8</t>
  </si>
  <si>
    <t xml:space="preserve"> ТП№65</t>
  </si>
  <si>
    <t xml:space="preserve"> ТП№4т,5т,7т,8т тр1, 11т тр1</t>
  </si>
  <si>
    <t xml:space="preserve"> ТП№140 </t>
  </si>
  <si>
    <t xml:space="preserve"> ТП№50,ТП№52 </t>
  </si>
  <si>
    <t xml:space="preserve"> ТП№174 ф.7</t>
  </si>
  <si>
    <t xml:space="preserve"> ТП№38</t>
  </si>
  <si>
    <t xml:space="preserve"> ТП№23</t>
  </si>
  <si>
    <t xml:space="preserve"> ТП№101, 118</t>
  </si>
  <si>
    <t xml:space="preserve"> ТП№14,15,17,18тр1, 114,115тр2,164тр2</t>
  </si>
  <si>
    <t xml:space="preserve"> ТП№89</t>
  </si>
  <si>
    <t xml:space="preserve"> ТП№117 ф.4</t>
  </si>
  <si>
    <t>ТП№128</t>
  </si>
  <si>
    <t xml:space="preserve">ТП№98,98а,103,106,
158,188 </t>
  </si>
  <si>
    <t>ТП№178</t>
  </si>
  <si>
    <t>ТП№101, 118</t>
  </si>
  <si>
    <t>ТП№94</t>
  </si>
  <si>
    <t xml:space="preserve"> ТП№23 ф.4,ф 6</t>
  </si>
  <si>
    <t>ТП№106</t>
  </si>
  <si>
    <t>ТП№161</t>
  </si>
  <si>
    <t xml:space="preserve"> ТП№113 ф.13</t>
  </si>
  <si>
    <t xml:space="preserve"> ТП№37 ф.2</t>
  </si>
  <si>
    <t xml:space="preserve"> ТП№38 ф.3</t>
  </si>
  <si>
    <t xml:space="preserve"> ТП№138 ф.3</t>
  </si>
  <si>
    <r>
      <t xml:space="preserve">Журнал учёта данных  по всем прекращениям передачи электрической энергии, произошедших на объектах электросетевых организаций  за  </t>
    </r>
    <r>
      <rPr>
        <b/>
        <u val="single"/>
        <sz val="12"/>
        <color indexed="8"/>
        <rFont val="Arial"/>
        <family val="2"/>
      </rPr>
      <t xml:space="preserve">     апрель     </t>
    </r>
    <r>
      <rPr>
        <b/>
        <sz val="12"/>
        <color indexed="8"/>
        <rFont val="Arial"/>
        <family val="2"/>
      </rPr>
      <t xml:space="preserve">   месяц  </t>
    </r>
    <r>
      <rPr>
        <b/>
        <u val="single"/>
        <sz val="12"/>
        <color indexed="8"/>
        <rFont val="Arial"/>
        <family val="2"/>
      </rPr>
      <t xml:space="preserve">   2019  </t>
    </r>
    <r>
      <rPr>
        <b/>
        <sz val="12"/>
        <color indexed="8"/>
        <rFont val="Arial"/>
        <family val="2"/>
      </rPr>
      <t xml:space="preserve"> года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</si>
</sst>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h\,\ mm\,\ yyyy\.mm\.dd"/>
    <numFmt numFmtId="173" formatCode="0.000"/>
    <numFmt numFmtId="174" formatCode="0.0"/>
    <numFmt numFmtId="175" formatCode="[$-FC19]d\ mmmm\ yyyy\ &quot;г.&quot;"/>
    <numFmt numFmtId="176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17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2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left" vertical="center" indent="1"/>
    </xf>
    <xf numFmtId="0" fontId="34" fillId="0" borderId="0" xfId="42" applyFill="1" applyAlignment="1">
      <alignment horizontal="left" vertical="center" indent="1"/>
    </xf>
    <xf numFmtId="0" fontId="0" fillId="0" borderId="13" xfId="0" applyFill="1" applyBorder="1" applyAlignment="1">
      <alignment horizontal="center" textRotation="90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textRotation="90"/>
    </xf>
    <xf numFmtId="0" fontId="0" fillId="0" borderId="21" xfId="0" applyFill="1" applyBorder="1" applyAlignment="1">
      <alignment horizontal="center" textRotation="90"/>
    </xf>
    <xf numFmtId="0" fontId="12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T53"/>
  <sheetViews>
    <sheetView tabSelected="1" zoomScale="85" zoomScaleNormal="85" zoomScalePageLayoutView="0" workbookViewId="0" topLeftCell="A55">
      <selection activeCell="A6" sqref="A6:L6"/>
    </sheetView>
  </sheetViews>
  <sheetFormatPr defaultColWidth="9.140625" defaultRowHeight="15"/>
  <cols>
    <col min="1" max="1" width="6.28125" style="1" customWidth="1"/>
    <col min="2" max="2" width="27.00390625" style="1" customWidth="1"/>
    <col min="3" max="3" width="10.28125" style="1" customWidth="1"/>
    <col min="4" max="4" width="17.140625" style="1" customWidth="1"/>
    <col min="5" max="5" width="9.140625" style="1" customWidth="1"/>
    <col min="6" max="6" width="18.00390625" style="1" customWidth="1"/>
    <col min="7" max="7" width="18.28125" style="1" customWidth="1"/>
    <col min="8" max="8" width="14.00390625" style="1" customWidth="1"/>
    <col min="9" max="9" width="17.7109375" style="1" customWidth="1"/>
    <col min="10" max="10" width="12.7109375" style="1" customWidth="1"/>
    <col min="11" max="11" width="18.140625" style="1" customWidth="1"/>
    <col min="12" max="12" width="41.28125" style="1" customWidth="1"/>
    <col min="13" max="13" width="13.421875" style="1" hidden="1" customWidth="1"/>
    <col min="14" max="15" width="9.140625" style="1" hidden="1" customWidth="1"/>
    <col min="16" max="16" width="15.8515625" style="1" customWidth="1"/>
    <col min="17" max="16384" width="9.140625" style="1" customWidth="1"/>
  </cols>
  <sheetData>
    <row r="1" spans="1:20" ht="23.25" customHeight="1">
      <c r="A1" s="30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"/>
      <c r="N1" s="2"/>
      <c r="O1" s="2"/>
      <c r="P1" s="2"/>
      <c r="Q1" s="2"/>
      <c r="R1" s="2"/>
      <c r="S1" s="2"/>
      <c r="T1" s="2"/>
    </row>
    <row r="2" spans="1:20" ht="15">
      <c r="A2" s="3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</row>
    <row r="3" spans="1:20" ht="15">
      <c r="A3" s="37" t="s">
        <v>17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5"/>
      <c r="N3" s="5"/>
      <c r="O3" s="5"/>
      <c r="P3" s="5"/>
      <c r="Q3" s="5"/>
      <c r="R3" s="5"/>
      <c r="S3" s="5"/>
      <c r="T3" s="5"/>
    </row>
    <row r="4" spans="1:20" ht="10.5" customHeight="1">
      <c r="A4" s="35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5"/>
      <c r="N4" s="5"/>
      <c r="O4" s="5"/>
      <c r="P4" s="5"/>
      <c r="Q4" s="5"/>
      <c r="R4" s="5"/>
      <c r="S4" s="5"/>
      <c r="T4" s="5"/>
    </row>
    <row r="5" spans="1:20" ht="15.75" thickBot="1">
      <c r="A5" s="6"/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8"/>
      <c r="O5" s="8"/>
      <c r="P5" s="8"/>
      <c r="Q5" s="6"/>
      <c r="R5" s="6"/>
      <c r="S5" s="6"/>
      <c r="T5" s="6"/>
    </row>
    <row r="6" spans="1:12" ht="69.75" customHeight="1" thickBot="1">
      <c r="A6" s="22" t="s">
        <v>0</v>
      </c>
      <c r="B6" s="23"/>
      <c r="C6" s="23"/>
      <c r="D6" s="23"/>
      <c r="E6" s="23"/>
      <c r="F6" s="23"/>
      <c r="G6" s="23"/>
      <c r="H6" s="23"/>
      <c r="I6" s="24"/>
      <c r="J6" s="23"/>
      <c r="K6" s="23"/>
      <c r="L6" s="24"/>
    </row>
    <row r="7" spans="1:15" ht="276.75" customHeight="1" thickBot="1">
      <c r="A7" s="27" t="s">
        <v>1</v>
      </c>
      <c r="B7" s="27" t="s">
        <v>2</v>
      </c>
      <c r="C7" s="27" t="s">
        <v>3</v>
      </c>
      <c r="D7" s="27" t="s">
        <v>4</v>
      </c>
      <c r="E7" s="27" t="s">
        <v>5</v>
      </c>
      <c r="F7" s="27" t="s">
        <v>6</v>
      </c>
      <c r="G7" s="27" t="s">
        <v>7</v>
      </c>
      <c r="H7" s="27" t="s">
        <v>8</v>
      </c>
      <c r="I7" s="27" t="s">
        <v>9</v>
      </c>
      <c r="J7" s="22" t="s">
        <v>10</v>
      </c>
      <c r="K7" s="24"/>
      <c r="L7" s="25" t="s">
        <v>11</v>
      </c>
      <c r="M7" s="21" t="s">
        <v>18</v>
      </c>
      <c r="N7" s="33" t="s">
        <v>19</v>
      </c>
      <c r="O7" s="33" t="s">
        <v>20</v>
      </c>
    </row>
    <row r="8" spans="1:15" ht="50.25" customHeight="1">
      <c r="A8" s="28"/>
      <c r="B8" s="28"/>
      <c r="C8" s="28"/>
      <c r="D8" s="28"/>
      <c r="E8" s="28"/>
      <c r="F8" s="28"/>
      <c r="G8" s="28"/>
      <c r="H8" s="28"/>
      <c r="I8" s="28"/>
      <c r="J8" s="25" t="s">
        <v>12</v>
      </c>
      <c r="K8" s="25" t="s">
        <v>13</v>
      </c>
      <c r="L8" s="32"/>
      <c r="M8" s="21"/>
      <c r="N8" s="33"/>
      <c r="O8" s="33"/>
    </row>
    <row r="9" spans="1:15" ht="58.5" customHeight="1" thickBot="1">
      <c r="A9" s="29"/>
      <c r="B9" s="29"/>
      <c r="C9" s="29"/>
      <c r="D9" s="29"/>
      <c r="E9" s="29"/>
      <c r="F9" s="29"/>
      <c r="G9" s="29"/>
      <c r="H9" s="29"/>
      <c r="I9" s="29"/>
      <c r="J9" s="26"/>
      <c r="K9" s="26"/>
      <c r="L9" s="26"/>
      <c r="M9" s="21"/>
      <c r="N9" s="33"/>
      <c r="O9" s="33"/>
    </row>
    <row r="10" spans="1:15" ht="15.75" thickBo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13</v>
      </c>
      <c r="K10" s="9">
        <v>21</v>
      </c>
      <c r="L10" s="9">
        <v>22</v>
      </c>
      <c r="M10" s="21"/>
      <c r="N10" s="34"/>
      <c r="O10" s="33"/>
    </row>
    <row r="11" spans="1:15" ht="44.25" customHeight="1">
      <c r="A11" s="10">
        <v>70</v>
      </c>
      <c r="B11" s="11" t="s">
        <v>21</v>
      </c>
      <c r="C11" s="11" t="s">
        <v>23</v>
      </c>
      <c r="D11" s="11" t="s">
        <v>32</v>
      </c>
      <c r="E11" s="11" t="s">
        <v>28</v>
      </c>
      <c r="F11" s="12">
        <v>43556.381944444445</v>
      </c>
      <c r="G11" s="12">
        <v>43556.425</v>
      </c>
      <c r="H11" s="11" t="s">
        <v>14</v>
      </c>
      <c r="I11" s="13">
        <v>1.03</v>
      </c>
      <c r="J11" s="14">
        <v>13</v>
      </c>
      <c r="K11" s="11">
        <v>13</v>
      </c>
      <c r="L11" s="11">
        <v>180</v>
      </c>
      <c r="M11" s="15">
        <f aca="true" t="shared" si="0" ref="M11:M49">IF((N11*O11)&gt;0,N11*O11,0)</f>
        <v>13.39</v>
      </c>
      <c r="N11" s="16">
        <f>IF(ROUND((G11-F11)*24,2)&gt;0,ROUND((G11-F11)*24,2),0)</f>
        <v>1.03</v>
      </c>
      <c r="O11" s="17">
        <f>IF((SUM(K11:K11))&gt;0,(SUM(K11:K11)),0)</f>
        <v>13</v>
      </c>
    </row>
    <row r="12" spans="1:15" ht="33.75" customHeight="1">
      <c r="A12" s="10">
        <v>71</v>
      </c>
      <c r="B12" s="11" t="s">
        <v>21</v>
      </c>
      <c r="C12" s="11" t="s">
        <v>23</v>
      </c>
      <c r="D12" s="11" t="s">
        <v>33</v>
      </c>
      <c r="E12" s="11" t="s">
        <v>28</v>
      </c>
      <c r="F12" s="12">
        <v>43556.399305555555</v>
      </c>
      <c r="G12" s="12">
        <v>43556.41388888889</v>
      </c>
      <c r="H12" s="11" t="s">
        <v>14</v>
      </c>
      <c r="I12" s="13">
        <v>0.35</v>
      </c>
      <c r="J12" s="14">
        <v>25</v>
      </c>
      <c r="K12" s="11">
        <v>21</v>
      </c>
      <c r="L12" s="11">
        <v>450</v>
      </c>
      <c r="M12" s="15">
        <f t="shared" si="0"/>
        <v>7.35</v>
      </c>
      <c r="N12" s="16">
        <f>IF(ROUND((G12-F12)*24,2)&gt;0,ROUND((G12-F12)*24,2),0)</f>
        <v>0.35</v>
      </c>
      <c r="O12" s="17">
        <f>IF((SUM(K12:K12))&gt;0,(SUM(K12:K12)),0)</f>
        <v>21</v>
      </c>
    </row>
    <row r="13" spans="1:15" ht="34.5" customHeight="1">
      <c r="A13" s="10">
        <v>72</v>
      </c>
      <c r="B13" s="11" t="s">
        <v>21</v>
      </c>
      <c r="C13" s="11" t="s">
        <v>23</v>
      </c>
      <c r="D13" s="11" t="s">
        <v>34</v>
      </c>
      <c r="E13" s="11" t="s">
        <v>28</v>
      </c>
      <c r="F13" s="12">
        <v>43557.583333333336</v>
      </c>
      <c r="G13" s="12">
        <v>43557.63888888889</v>
      </c>
      <c r="H13" s="11" t="s">
        <v>14</v>
      </c>
      <c r="I13" s="13">
        <v>1.33</v>
      </c>
      <c r="J13" s="14">
        <v>24</v>
      </c>
      <c r="K13" s="11">
        <v>5</v>
      </c>
      <c r="L13" s="11">
        <v>150</v>
      </c>
      <c r="M13" s="15">
        <f t="shared" si="0"/>
        <v>6.65</v>
      </c>
      <c r="N13" s="16">
        <f>IF(ROUND((G13-F13)*24,2)&gt;0,ROUND((G13-F13)*24,2),0)</f>
        <v>1.33</v>
      </c>
      <c r="O13" s="17">
        <f>IF((SUM(K13:K13))&gt;0,(SUM(K13:K13)),0)</f>
        <v>5</v>
      </c>
    </row>
    <row r="14" spans="1:15" ht="22.5" customHeight="1">
      <c r="A14" s="10">
        <v>73</v>
      </c>
      <c r="B14" s="11" t="s">
        <v>21</v>
      </c>
      <c r="C14" s="11" t="s">
        <v>23</v>
      </c>
      <c r="D14" s="11" t="s">
        <v>35</v>
      </c>
      <c r="E14" s="11" t="s">
        <v>28</v>
      </c>
      <c r="F14" s="12">
        <v>43558.375</v>
      </c>
      <c r="G14" s="12">
        <v>43558.41527777778</v>
      </c>
      <c r="H14" s="11" t="s">
        <v>14</v>
      </c>
      <c r="I14" s="13">
        <v>0.97</v>
      </c>
      <c r="J14" s="14">
        <v>301</v>
      </c>
      <c r="K14" s="11">
        <v>0</v>
      </c>
      <c r="L14" s="11">
        <v>125</v>
      </c>
      <c r="M14" s="15">
        <f t="shared" si="0"/>
        <v>0</v>
      </c>
      <c r="N14" s="16">
        <f>IF(ROUND((G14-F14)*24,2)&gt;0,ROUND((G14-F14)*24,2),0)</f>
        <v>0.97</v>
      </c>
      <c r="O14" s="17">
        <f>IF((SUM(K14:K14))&gt;0,(SUM(K14:K14)),0)</f>
        <v>0</v>
      </c>
    </row>
    <row r="15" spans="1:15" ht="25.5" customHeight="1">
      <c r="A15" s="10">
        <v>74</v>
      </c>
      <c r="B15" s="11" t="s">
        <v>21</v>
      </c>
      <c r="C15" s="11" t="s">
        <v>22</v>
      </c>
      <c r="D15" s="11" t="s">
        <v>36</v>
      </c>
      <c r="E15" s="11">
        <v>0.38</v>
      </c>
      <c r="F15" s="12">
        <v>43558.381944444445</v>
      </c>
      <c r="G15" s="12">
        <v>43558.40069444444</v>
      </c>
      <c r="H15" s="11" t="s">
        <v>14</v>
      </c>
      <c r="I15" s="13">
        <v>0.45</v>
      </c>
      <c r="J15" s="14">
        <v>114</v>
      </c>
      <c r="K15" s="11">
        <v>0</v>
      </c>
      <c r="L15" s="11">
        <v>60</v>
      </c>
      <c r="M15" s="15">
        <f t="shared" si="0"/>
        <v>0</v>
      </c>
      <c r="N15" s="16">
        <f>IF(ROUND((G15-F15)*24,2)&gt;0,ROUND((G15-F15)*24,2),0)</f>
        <v>0.45</v>
      </c>
      <c r="O15" s="17">
        <f>IF((SUM(K15:K15))&gt;0,(SUM(K15:K15)),0)</f>
        <v>0</v>
      </c>
    </row>
    <row r="16" spans="1:15" ht="22.5" customHeight="1">
      <c r="A16" s="10">
        <v>75</v>
      </c>
      <c r="B16" s="11" t="s">
        <v>21</v>
      </c>
      <c r="C16" s="11" t="s">
        <v>22</v>
      </c>
      <c r="D16" s="11" t="s">
        <v>31</v>
      </c>
      <c r="E16" s="11">
        <v>0.38</v>
      </c>
      <c r="F16" s="12">
        <v>43559.381944444445</v>
      </c>
      <c r="G16" s="12">
        <v>43559.46875</v>
      </c>
      <c r="H16" s="11" t="s">
        <v>14</v>
      </c>
      <c r="I16" s="13">
        <v>2.08</v>
      </c>
      <c r="J16" s="14">
        <v>28</v>
      </c>
      <c r="K16" s="11">
        <v>0</v>
      </c>
      <c r="L16" s="11">
        <v>20</v>
      </c>
      <c r="M16" s="15">
        <f t="shared" si="0"/>
        <v>0</v>
      </c>
      <c r="N16" s="16">
        <f>IF(ROUND((G16-F16)*24,2)&gt;0,ROUND((G16-F16)*24,2),0)</f>
        <v>2.08</v>
      </c>
      <c r="O16" s="17">
        <f>IF((SUM(K16:K16))&gt;0,(SUM(K16:K16)),0)</f>
        <v>0</v>
      </c>
    </row>
    <row r="17" spans="1:15" ht="36.75" customHeight="1">
      <c r="A17" s="10">
        <v>76</v>
      </c>
      <c r="B17" s="11" t="s">
        <v>21</v>
      </c>
      <c r="C17" s="11" t="s">
        <v>23</v>
      </c>
      <c r="D17" s="11" t="s">
        <v>33</v>
      </c>
      <c r="E17" s="11" t="s">
        <v>28</v>
      </c>
      <c r="F17" s="12">
        <v>43559.39791666667</v>
      </c>
      <c r="G17" s="12">
        <v>43559.40416666667</v>
      </c>
      <c r="H17" s="11" t="s">
        <v>14</v>
      </c>
      <c r="I17" s="13">
        <v>0.15</v>
      </c>
      <c r="J17" s="14">
        <v>25</v>
      </c>
      <c r="K17" s="11">
        <v>21</v>
      </c>
      <c r="L17" s="11">
        <v>450</v>
      </c>
      <c r="M17" s="15">
        <f t="shared" si="0"/>
        <v>3.15</v>
      </c>
      <c r="N17" s="16">
        <f>IF(ROUND((G17-F17)*24,2)&gt;0,ROUND((G17-F17)*24,2),0)</f>
        <v>0.15</v>
      </c>
      <c r="O17" s="17">
        <f>IF((SUM(K17:K17))&gt;0,(SUM(K17:K17)),0)</f>
        <v>21</v>
      </c>
    </row>
    <row r="18" spans="1:15" ht="36.75" customHeight="1">
      <c r="A18" s="10">
        <v>77</v>
      </c>
      <c r="B18" s="11" t="s">
        <v>21</v>
      </c>
      <c r="C18" s="11" t="s">
        <v>23</v>
      </c>
      <c r="D18" s="11" t="s">
        <v>37</v>
      </c>
      <c r="E18" s="11" t="s">
        <v>28</v>
      </c>
      <c r="F18" s="12">
        <v>43559.563888888886</v>
      </c>
      <c r="G18" s="12">
        <v>43559.600694444445</v>
      </c>
      <c r="H18" s="11" t="s">
        <v>14</v>
      </c>
      <c r="I18" s="13">
        <v>0.88</v>
      </c>
      <c r="J18" s="14">
        <v>175</v>
      </c>
      <c r="K18" s="11">
        <v>0</v>
      </c>
      <c r="L18" s="11">
        <v>60</v>
      </c>
      <c r="M18" s="15">
        <f t="shared" si="0"/>
        <v>0</v>
      </c>
      <c r="N18" s="16">
        <f>IF(ROUND((G18-F18)*24,2)&gt;0,ROUND((G18-F18)*24,2),0)</f>
        <v>0.88</v>
      </c>
      <c r="O18" s="17">
        <f>IF((SUM(K18:K18))&gt;0,(SUM(K18:K18)),0)</f>
        <v>0</v>
      </c>
    </row>
    <row r="19" spans="1:15" ht="22.5" customHeight="1">
      <c r="A19" s="10">
        <v>78</v>
      </c>
      <c r="B19" s="11" t="s">
        <v>21</v>
      </c>
      <c r="C19" s="11" t="s">
        <v>22</v>
      </c>
      <c r="D19" s="11" t="s">
        <v>31</v>
      </c>
      <c r="E19" s="11">
        <v>0.38</v>
      </c>
      <c r="F19" s="12">
        <v>43563.381944444445</v>
      </c>
      <c r="G19" s="12">
        <v>43563.49791666667</v>
      </c>
      <c r="H19" s="11" t="s">
        <v>14</v>
      </c>
      <c r="I19" s="13">
        <v>2.78</v>
      </c>
      <c r="J19" s="14">
        <v>28</v>
      </c>
      <c r="K19" s="11">
        <v>0</v>
      </c>
      <c r="L19" s="11">
        <v>20</v>
      </c>
      <c r="M19" s="15">
        <f t="shared" si="0"/>
        <v>0</v>
      </c>
      <c r="N19" s="16">
        <f>IF(ROUND((G19-F19)*24,2)&gt;0,ROUND((G19-F19)*24,2),0)</f>
        <v>2.78</v>
      </c>
      <c r="O19" s="17">
        <f>IF((SUM(K19:K19))&gt;0,(SUM(K19:K19)),0)</f>
        <v>0</v>
      </c>
    </row>
    <row r="20" spans="1:15" ht="34.5" customHeight="1">
      <c r="A20" s="10">
        <v>79</v>
      </c>
      <c r="B20" s="11" t="s">
        <v>21</v>
      </c>
      <c r="C20" s="11" t="s">
        <v>23</v>
      </c>
      <c r="D20" s="11" t="s">
        <v>38</v>
      </c>
      <c r="E20" s="11" t="s">
        <v>28</v>
      </c>
      <c r="F20" s="12">
        <v>43564.36111111111</v>
      </c>
      <c r="G20" s="12">
        <v>43564.368055555555</v>
      </c>
      <c r="H20" s="11" t="s">
        <v>14</v>
      </c>
      <c r="I20" s="13">
        <v>0.17</v>
      </c>
      <c r="J20" s="14">
        <v>279</v>
      </c>
      <c r="K20" s="11">
        <v>1</v>
      </c>
      <c r="L20" s="11">
        <v>100</v>
      </c>
      <c r="M20" s="15">
        <f t="shared" si="0"/>
        <v>0.17</v>
      </c>
      <c r="N20" s="16">
        <f>IF(ROUND((G20-F20)*24,2)&gt;0,ROUND((G20-F20)*24,2),0)</f>
        <v>0.17</v>
      </c>
      <c r="O20" s="17">
        <f>IF((SUM(K20:K20))&gt;0,(SUM(K20:K20)),0)</f>
        <v>1</v>
      </c>
    </row>
    <row r="21" spans="1:15" ht="22.5" customHeight="1">
      <c r="A21" s="10">
        <v>80</v>
      </c>
      <c r="B21" s="11" t="s">
        <v>21</v>
      </c>
      <c r="C21" s="11" t="s">
        <v>23</v>
      </c>
      <c r="D21" s="11" t="s">
        <v>39</v>
      </c>
      <c r="E21" s="11" t="s">
        <v>28</v>
      </c>
      <c r="F21" s="12">
        <v>43564.375</v>
      </c>
      <c r="G21" s="12">
        <v>43564.479166666664</v>
      </c>
      <c r="H21" s="11" t="s">
        <v>14</v>
      </c>
      <c r="I21" s="13">
        <v>2.5</v>
      </c>
      <c r="J21" s="14">
        <v>24</v>
      </c>
      <c r="K21" s="11">
        <v>5</v>
      </c>
      <c r="L21" s="11">
        <v>154</v>
      </c>
      <c r="M21" s="15">
        <f t="shared" si="0"/>
        <v>12.5</v>
      </c>
      <c r="N21" s="16">
        <f>IF(ROUND((G21-F21)*24,2)&gt;0,ROUND((G21-F21)*24,2),0)</f>
        <v>2.5</v>
      </c>
      <c r="O21" s="17">
        <f>IF((SUM(K21:K21))&gt;0,(SUM(K21:K21)),0)</f>
        <v>5</v>
      </c>
    </row>
    <row r="22" spans="1:15" ht="22.5" customHeight="1">
      <c r="A22" s="10">
        <v>81</v>
      </c>
      <c r="B22" s="11" t="s">
        <v>21</v>
      </c>
      <c r="C22" s="11" t="s">
        <v>22</v>
      </c>
      <c r="D22" s="11" t="s">
        <v>31</v>
      </c>
      <c r="E22" s="11">
        <v>0.38</v>
      </c>
      <c r="F22" s="12">
        <v>43565.385416666664</v>
      </c>
      <c r="G22" s="12">
        <v>43565.461805555555</v>
      </c>
      <c r="H22" s="11" t="s">
        <v>14</v>
      </c>
      <c r="I22" s="13">
        <v>1.83</v>
      </c>
      <c r="J22" s="14">
        <v>28</v>
      </c>
      <c r="K22" s="11">
        <v>0</v>
      </c>
      <c r="L22" s="11">
        <v>20</v>
      </c>
      <c r="M22" s="15">
        <f t="shared" si="0"/>
        <v>0</v>
      </c>
      <c r="N22" s="16">
        <f>IF(ROUND((G22-F22)*24,2)&gt;0,ROUND((G22-F22)*24,2),0)</f>
        <v>1.83</v>
      </c>
      <c r="O22" s="17">
        <f>IF((SUM(K22:K22))&gt;0,(SUM(K22:K22)),0)</f>
        <v>0</v>
      </c>
    </row>
    <row r="23" spans="1:15" ht="22.5" customHeight="1">
      <c r="A23" s="10">
        <v>82</v>
      </c>
      <c r="B23" s="11" t="s">
        <v>21</v>
      </c>
      <c r="C23" s="11" t="s">
        <v>22</v>
      </c>
      <c r="D23" s="11" t="s">
        <v>29</v>
      </c>
      <c r="E23" s="11">
        <v>0.38</v>
      </c>
      <c r="F23" s="12">
        <v>43566.37847222222</v>
      </c>
      <c r="G23" s="12">
        <v>43566.4375</v>
      </c>
      <c r="H23" s="11" t="s">
        <v>14</v>
      </c>
      <c r="I23" s="13">
        <v>1.42</v>
      </c>
      <c r="J23" s="14">
        <v>10</v>
      </c>
      <c r="K23" s="11">
        <v>0</v>
      </c>
      <c r="L23" s="11">
        <v>25</v>
      </c>
      <c r="M23" s="15">
        <f t="shared" si="0"/>
        <v>0</v>
      </c>
      <c r="N23" s="16">
        <f>IF(ROUND((G23-F23)*24,2)&gt;0,ROUND((G23-F23)*24,2),0)</f>
        <v>1.42</v>
      </c>
      <c r="O23" s="17">
        <f>IF((SUM(K23:K23))&gt;0,(SUM(K23:K23)),0)</f>
        <v>0</v>
      </c>
    </row>
    <row r="24" spans="1:15" ht="38.25" customHeight="1">
      <c r="A24" s="10">
        <v>83</v>
      </c>
      <c r="B24" s="11" t="s">
        <v>21</v>
      </c>
      <c r="C24" s="11" t="s">
        <v>23</v>
      </c>
      <c r="D24" s="11" t="s">
        <v>40</v>
      </c>
      <c r="E24" s="11" t="s">
        <v>28</v>
      </c>
      <c r="F24" s="12">
        <v>43566.37847222222</v>
      </c>
      <c r="G24" s="12">
        <v>43566.40972222222</v>
      </c>
      <c r="H24" s="11" t="s">
        <v>14</v>
      </c>
      <c r="I24" s="13">
        <v>0.75</v>
      </c>
      <c r="J24" s="14">
        <v>122</v>
      </c>
      <c r="K24" s="11">
        <v>0</v>
      </c>
      <c r="L24" s="11">
        <v>230</v>
      </c>
      <c r="M24" s="15">
        <f t="shared" si="0"/>
        <v>0</v>
      </c>
      <c r="N24" s="16">
        <f>IF(ROUND((G24-F24)*24,2)&gt;0,ROUND((G24-F24)*24,2),0)</f>
        <v>0.75</v>
      </c>
      <c r="O24" s="17">
        <f>IF((SUM(K24:K24))&gt;0,(SUM(K24:K24)),0)</f>
        <v>0</v>
      </c>
    </row>
    <row r="25" spans="1:15" ht="27" customHeight="1">
      <c r="A25" s="10">
        <v>84</v>
      </c>
      <c r="B25" s="11" t="s">
        <v>21</v>
      </c>
      <c r="C25" s="11" t="s">
        <v>23</v>
      </c>
      <c r="D25" s="11" t="s">
        <v>41</v>
      </c>
      <c r="E25" s="11" t="s">
        <v>28</v>
      </c>
      <c r="F25" s="12">
        <v>43571.583333333336</v>
      </c>
      <c r="G25" s="12">
        <v>43571.63611111111</v>
      </c>
      <c r="H25" s="11" t="s">
        <v>14</v>
      </c>
      <c r="I25" s="13">
        <v>1.27</v>
      </c>
      <c r="J25" s="14">
        <v>325</v>
      </c>
      <c r="K25" s="11">
        <v>0</v>
      </c>
      <c r="L25" s="11">
        <v>85</v>
      </c>
      <c r="M25" s="15">
        <f t="shared" si="0"/>
        <v>0</v>
      </c>
      <c r="N25" s="16">
        <f>IF(ROUND((G25-F25)*24,2)&gt;0,ROUND((G25-F25)*24,2),0)</f>
        <v>1.27</v>
      </c>
      <c r="O25" s="17">
        <f>IF((SUM(K25:K25))&gt;0,(SUM(K25:K25)),0)</f>
        <v>0</v>
      </c>
    </row>
    <row r="26" spans="1:15" ht="26.25" customHeight="1">
      <c r="A26" s="10">
        <v>85</v>
      </c>
      <c r="B26" s="11" t="s">
        <v>21</v>
      </c>
      <c r="C26" s="11" t="s">
        <v>23</v>
      </c>
      <c r="D26" s="11" t="s">
        <v>25</v>
      </c>
      <c r="E26" s="11" t="s">
        <v>28</v>
      </c>
      <c r="F26" s="12">
        <v>43571.583333333336</v>
      </c>
      <c r="G26" s="12">
        <v>43571.623611111114</v>
      </c>
      <c r="H26" s="11" t="s">
        <v>14</v>
      </c>
      <c r="I26" s="13">
        <v>0.97</v>
      </c>
      <c r="J26" s="14">
        <v>14</v>
      </c>
      <c r="K26" s="11">
        <v>1</v>
      </c>
      <c r="L26" s="11">
        <v>150</v>
      </c>
      <c r="M26" s="15">
        <f t="shared" si="0"/>
        <v>0.97</v>
      </c>
      <c r="N26" s="16">
        <f>IF(ROUND((G26-F26)*24,2)&gt;0,ROUND((G26-F26)*24,2),0)</f>
        <v>0.97</v>
      </c>
      <c r="O26" s="17">
        <f>IF((SUM(K26:K26))&gt;0,(SUM(K26:K26)),0)</f>
        <v>1</v>
      </c>
    </row>
    <row r="27" spans="1:15" ht="28.5" customHeight="1">
      <c r="A27" s="10">
        <v>86</v>
      </c>
      <c r="B27" s="11" t="s">
        <v>21</v>
      </c>
      <c r="C27" s="11" t="s">
        <v>23</v>
      </c>
      <c r="D27" s="11" t="s">
        <v>38</v>
      </c>
      <c r="E27" s="11" t="s">
        <v>28</v>
      </c>
      <c r="F27" s="12">
        <v>43572.583333333336</v>
      </c>
      <c r="G27" s="12">
        <v>43572.665972222225</v>
      </c>
      <c r="H27" s="11" t="s">
        <v>14</v>
      </c>
      <c r="I27" s="13">
        <v>1.98</v>
      </c>
      <c r="J27" s="14">
        <v>278</v>
      </c>
      <c r="K27" s="11">
        <v>1</v>
      </c>
      <c r="L27" s="11">
        <v>100</v>
      </c>
      <c r="M27" s="15">
        <f t="shared" si="0"/>
        <v>1.98</v>
      </c>
      <c r="N27" s="16">
        <f>IF(ROUND((G27-F27)*24,2)&gt;0,ROUND((G27-F27)*24,2),0)</f>
        <v>1.98</v>
      </c>
      <c r="O27" s="17">
        <f>IF((SUM(K27:K27))&gt;0,(SUM(K27:K27)),0)</f>
        <v>1</v>
      </c>
    </row>
    <row r="28" spans="1:15" ht="42" customHeight="1">
      <c r="A28" s="10">
        <v>87</v>
      </c>
      <c r="B28" s="11" t="s">
        <v>21</v>
      </c>
      <c r="C28" s="11" t="s">
        <v>22</v>
      </c>
      <c r="D28" s="11" t="s">
        <v>42</v>
      </c>
      <c r="E28" s="11">
        <v>0.38</v>
      </c>
      <c r="F28" s="12">
        <v>43572.614583333336</v>
      </c>
      <c r="G28" s="12">
        <v>43572.69097222222</v>
      </c>
      <c r="H28" s="11" t="s">
        <v>14</v>
      </c>
      <c r="I28" s="13">
        <v>1.83</v>
      </c>
      <c r="J28" s="14">
        <v>3</v>
      </c>
      <c r="K28" s="11">
        <v>0</v>
      </c>
      <c r="L28" s="11">
        <v>25</v>
      </c>
      <c r="M28" s="15">
        <f t="shared" si="0"/>
        <v>0</v>
      </c>
      <c r="N28" s="16">
        <f>IF(ROUND((G28-F28)*24,2)&gt;0,ROUND((G28-F28)*24,2),0)</f>
        <v>1.83</v>
      </c>
      <c r="O28" s="17">
        <f>IF((SUM(K28:K28))&gt;0,(SUM(K28:K28)),0)</f>
        <v>0</v>
      </c>
    </row>
    <row r="29" spans="1:15" ht="22.5" customHeight="1">
      <c r="A29" s="10">
        <v>88</v>
      </c>
      <c r="B29" s="11" t="s">
        <v>21</v>
      </c>
      <c r="C29" s="11" t="s">
        <v>22</v>
      </c>
      <c r="D29" s="11" t="s">
        <v>24</v>
      </c>
      <c r="E29" s="11">
        <v>0.38</v>
      </c>
      <c r="F29" s="12">
        <v>43574.388194444444</v>
      </c>
      <c r="G29" s="12">
        <v>43574.416666666664</v>
      </c>
      <c r="H29" s="11" t="s">
        <v>14</v>
      </c>
      <c r="I29" s="13">
        <v>0.68</v>
      </c>
      <c r="J29" s="14">
        <v>72</v>
      </c>
      <c r="K29" s="11">
        <v>0</v>
      </c>
      <c r="L29" s="11">
        <v>25</v>
      </c>
      <c r="M29" s="15">
        <f t="shared" si="0"/>
        <v>0</v>
      </c>
      <c r="N29" s="16">
        <f>IF(ROUND((G29-F29)*24,2)&gt;0,ROUND((G29-F29)*24,2),0)</f>
        <v>0.68</v>
      </c>
      <c r="O29" s="17">
        <f>IF((SUM(K29:K29))&gt;0,(SUM(K29:K29)),0)</f>
        <v>0</v>
      </c>
    </row>
    <row r="30" spans="1:15" ht="39.75" customHeight="1">
      <c r="A30" s="10">
        <v>89</v>
      </c>
      <c r="B30" s="11" t="s">
        <v>21</v>
      </c>
      <c r="C30" s="11" t="s">
        <v>23</v>
      </c>
      <c r="D30" s="11" t="s">
        <v>40</v>
      </c>
      <c r="E30" s="11" t="s">
        <v>28</v>
      </c>
      <c r="F30" s="12">
        <v>43576.376388888886</v>
      </c>
      <c r="G30" s="12">
        <v>43576.38263888889</v>
      </c>
      <c r="H30" s="11" t="s">
        <v>14</v>
      </c>
      <c r="I30" s="13">
        <v>0.15</v>
      </c>
      <c r="J30" s="14">
        <v>122</v>
      </c>
      <c r="K30" s="11">
        <v>0</v>
      </c>
      <c r="L30" s="11">
        <v>230</v>
      </c>
      <c r="M30" s="15">
        <f t="shared" si="0"/>
        <v>0</v>
      </c>
      <c r="N30" s="16">
        <f>IF(ROUND((G30-F30)*24,2)&gt;0,ROUND((G30-F30)*24,2),0)</f>
        <v>0.15</v>
      </c>
      <c r="O30" s="17">
        <f>IF((SUM(K30:K30))&gt;0,(SUM(K30:K30)),0)</f>
        <v>0</v>
      </c>
    </row>
    <row r="31" spans="1:15" ht="32.25" customHeight="1">
      <c r="A31" s="10">
        <v>90</v>
      </c>
      <c r="B31" s="11" t="s">
        <v>21</v>
      </c>
      <c r="C31" s="11" t="s">
        <v>23</v>
      </c>
      <c r="D31" s="11" t="s">
        <v>44</v>
      </c>
      <c r="E31" s="11" t="s">
        <v>28</v>
      </c>
      <c r="F31" s="12">
        <v>43577.12152777778</v>
      </c>
      <c r="G31" s="12">
        <v>43577.1875</v>
      </c>
      <c r="H31" s="11" t="s">
        <v>15</v>
      </c>
      <c r="I31" s="13">
        <v>1.58</v>
      </c>
      <c r="J31" s="14">
        <v>144</v>
      </c>
      <c r="K31" s="11">
        <v>1</v>
      </c>
      <c r="L31" s="11">
        <v>230</v>
      </c>
      <c r="M31" s="15">
        <f t="shared" si="0"/>
        <v>1.58</v>
      </c>
      <c r="N31" s="16">
        <f>IF(ROUND((G31-F31)*24,2)&gt;0,ROUND((G31-F31)*24,2),0)</f>
        <v>1.58</v>
      </c>
      <c r="O31" s="17">
        <f>IF((SUM(K31:K31))&gt;0,(SUM(K31:K31)),0)</f>
        <v>1</v>
      </c>
    </row>
    <row r="32" spans="1:15" ht="22.5" customHeight="1">
      <c r="A32" s="10">
        <v>90</v>
      </c>
      <c r="B32" s="11" t="s">
        <v>21</v>
      </c>
      <c r="C32" s="11" t="s">
        <v>23</v>
      </c>
      <c r="D32" s="11" t="s">
        <v>43</v>
      </c>
      <c r="E32" s="11" t="s">
        <v>28</v>
      </c>
      <c r="F32" s="12">
        <v>43577.12152777778</v>
      </c>
      <c r="G32" s="12">
        <v>43577.225694444445</v>
      </c>
      <c r="H32" s="11" t="s">
        <v>15</v>
      </c>
      <c r="I32" s="13">
        <v>2.5</v>
      </c>
      <c r="J32" s="14">
        <v>28</v>
      </c>
      <c r="K32" s="11">
        <v>1</v>
      </c>
      <c r="L32" s="11">
        <v>100</v>
      </c>
      <c r="M32" s="15">
        <f t="shared" si="0"/>
        <v>2.5</v>
      </c>
      <c r="N32" s="16">
        <f>IF(ROUND((G32-F32)*24,2)&gt;0,ROUND((G32-F32)*24,2),0)</f>
        <v>2.5</v>
      </c>
      <c r="O32" s="17">
        <f>IF((SUM(K32:K32))&gt;0,(SUM(K32:K32)),0)</f>
        <v>1</v>
      </c>
    </row>
    <row r="33" spans="1:15" ht="33.75" customHeight="1">
      <c r="A33" s="10">
        <v>90</v>
      </c>
      <c r="B33" s="11" t="s">
        <v>21</v>
      </c>
      <c r="C33" s="11" t="s">
        <v>23</v>
      </c>
      <c r="D33" s="11" t="s">
        <v>45</v>
      </c>
      <c r="E33" s="11" t="s">
        <v>28</v>
      </c>
      <c r="F33" s="12">
        <v>43577.12152777778</v>
      </c>
      <c r="G33" s="12">
        <v>43577.23263888889</v>
      </c>
      <c r="H33" s="11" t="s">
        <v>15</v>
      </c>
      <c r="I33" s="13">
        <v>2.67</v>
      </c>
      <c r="J33" s="14">
        <v>20</v>
      </c>
      <c r="K33" s="11">
        <v>5</v>
      </c>
      <c r="L33" s="11">
        <v>120</v>
      </c>
      <c r="M33" s="15">
        <f t="shared" si="0"/>
        <v>13.35</v>
      </c>
      <c r="N33" s="16">
        <f>IF(ROUND((G33-F33)*24,2)&gt;0,ROUND((G33-F33)*24,2),0)</f>
        <v>2.67</v>
      </c>
      <c r="O33" s="17">
        <f>IF((SUM(K33:K33))&gt;0,(SUM(K33:K33)),0)</f>
        <v>5</v>
      </c>
    </row>
    <row r="34" spans="1:15" ht="27" customHeight="1">
      <c r="A34" s="10">
        <v>90</v>
      </c>
      <c r="B34" s="11" t="s">
        <v>21</v>
      </c>
      <c r="C34" s="11" t="s">
        <v>23</v>
      </c>
      <c r="D34" s="11" t="s">
        <v>47</v>
      </c>
      <c r="E34" s="11" t="s">
        <v>28</v>
      </c>
      <c r="F34" s="12">
        <v>43577.12152777778</v>
      </c>
      <c r="G34" s="12">
        <v>43577.23611111111</v>
      </c>
      <c r="H34" s="11" t="s">
        <v>15</v>
      </c>
      <c r="I34" s="13">
        <v>2.75</v>
      </c>
      <c r="J34" s="14">
        <v>11</v>
      </c>
      <c r="K34" s="11">
        <v>0</v>
      </c>
      <c r="L34" s="11">
        <v>130</v>
      </c>
      <c r="M34" s="15">
        <f t="shared" si="0"/>
        <v>0</v>
      </c>
      <c r="N34" s="16">
        <f>IF(ROUND((G34-F34)*24,2)&gt;0,ROUND((G34-F34)*24,2),0)</f>
        <v>2.75</v>
      </c>
      <c r="O34" s="17">
        <f>IF((SUM(K34:K34))&gt;0,(SUM(K34:K34)),0)</f>
        <v>0</v>
      </c>
    </row>
    <row r="35" spans="1:15" ht="31.5" customHeight="1">
      <c r="A35" s="10">
        <v>90</v>
      </c>
      <c r="B35" s="11" t="s">
        <v>21</v>
      </c>
      <c r="C35" s="11" t="s">
        <v>23</v>
      </c>
      <c r="D35" s="11" t="s">
        <v>46</v>
      </c>
      <c r="E35" s="11" t="s">
        <v>28</v>
      </c>
      <c r="F35" s="12">
        <v>43577.12152777778</v>
      </c>
      <c r="G35" s="12">
        <v>43577.243055555555</v>
      </c>
      <c r="H35" s="11" t="s">
        <v>15</v>
      </c>
      <c r="I35" s="13">
        <v>2.92</v>
      </c>
      <c r="J35" s="14">
        <v>24</v>
      </c>
      <c r="K35" s="11">
        <v>5</v>
      </c>
      <c r="L35" s="11">
        <v>150</v>
      </c>
      <c r="M35" s="15">
        <f t="shared" si="0"/>
        <v>14.6</v>
      </c>
      <c r="N35" s="16">
        <f>IF(ROUND((G35-F35)*24,2)&gt;0,ROUND((G35-F35)*24,2),0)</f>
        <v>2.92</v>
      </c>
      <c r="O35" s="17">
        <f>IF((SUM(K35:K35))&gt;0,(SUM(K35:K35)),0)</f>
        <v>5</v>
      </c>
    </row>
    <row r="36" spans="1:15" ht="22.5" customHeight="1">
      <c r="A36" s="10">
        <v>91</v>
      </c>
      <c r="B36" s="11" t="s">
        <v>21</v>
      </c>
      <c r="C36" s="11" t="s">
        <v>22</v>
      </c>
      <c r="D36" s="11" t="s">
        <v>24</v>
      </c>
      <c r="E36" s="11">
        <v>0.38</v>
      </c>
      <c r="F36" s="12">
        <v>43577.375</v>
      </c>
      <c r="G36" s="12">
        <v>43577.479166666664</v>
      </c>
      <c r="H36" s="11" t="s">
        <v>14</v>
      </c>
      <c r="I36" s="13">
        <v>2.5</v>
      </c>
      <c r="J36" s="14">
        <v>72</v>
      </c>
      <c r="K36" s="11">
        <v>0</v>
      </c>
      <c r="L36" s="11">
        <v>30</v>
      </c>
      <c r="M36" s="15">
        <f t="shared" si="0"/>
        <v>0</v>
      </c>
      <c r="N36" s="16">
        <f>IF(ROUND((G36-F36)*24,2)&gt;0,ROUND((G36-F36)*24,2),0)</f>
        <v>2.5</v>
      </c>
      <c r="O36" s="17">
        <f>IF((SUM(K36:K36))&gt;0,(SUM(K36:K36)),0)</f>
        <v>0</v>
      </c>
    </row>
    <row r="37" spans="1:15" ht="33.75" customHeight="1">
      <c r="A37" s="10">
        <v>92</v>
      </c>
      <c r="B37" s="11" t="s">
        <v>21</v>
      </c>
      <c r="C37" s="11" t="s">
        <v>23</v>
      </c>
      <c r="D37" s="11" t="s">
        <v>46</v>
      </c>
      <c r="E37" s="11" t="s">
        <v>28</v>
      </c>
      <c r="F37" s="12">
        <v>43578.57986111111</v>
      </c>
      <c r="G37" s="12">
        <v>43578.586805555555</v>
      </c>
      <c r="H37" s="11" t="s">
        <v>14</v>
      </c>
      <c r="I37" s="13">
        <v>0.17</v>
      </c>
      <c r="J37" s="14">
        <v>24</v>
      </c>
      <c r="K37" s="11">
        <v>5</v>
      </c>
      <c r="L37" s="11">
        <v>150</v>
      </c>
      <c r="M37" s="15">
        <f t="shared" si="0"/>
        <v>0.8500000000000001</v>
      </c>
      <c r="N37" s="16">
        <f>IF(ROUND((G37-F37)*24,2)&gt;0,ROUND((G37-F37)*24,2),0)</f>
        <v>0.17</v>
      </c>
      <c r="O37" s="17">
        <f>IF((SUM(K37:K37))&gt;0,(SUM(K37:K37)),0)</f>
        <v>5</v>
      </c>
    </row>
    <row r="38" spans="1:15" ht="33" customHeight="1">
      <c r="A38" s="10">
        <v>93</v>
      </c>
      <c r="B38" s="11" t="s">
        <v>21</v>
      </c>
      <c r="C38" s="11" t="s">
        <v>22</v>
      </c>
      <c r="D38" s="11" t="s">
        <v>48</v>
      </c>
      <c r="E38" s="11">
        <v>0.38</v>
      </c>
      <c r="F38" s="12">
        <v>43578.569444444445</v>
      </c>
      <c r="G38" s="12">
        <v>43578.6875</v>
      </c>
      <c r="H38" s="11" t="s">
        <v>14</v>
      </c>
      <c r="I38" s="13">
        <v>2.83</v>
      </c>
      <c r="J38" s="14">
        <v>153</v>
      </c>
      <c r="K38" s="11">
        <v>1</v>
      </c>
      <c r="L38" s="11">
        <v>55</v>
      </c>
      <c r="M38" s="15">
        <f t="shared" si="0"/>
        <v>2.83</v>
      </c>
      <c r="N38" s="16">
        <f>IF(ROUND((G38-F38)*24,2)&gt;0,ROUND((G38-F38)*24,2),0)</f>
        <v>2.83</v>
      </c>
      <c r="O38" s="17">
        <f>IF((SUM(K38:K38))&gt;0,(SUM(K38:K38)),0)</f>
        <v>1</v>
      </c>
    </row>
    <row r="39" spans="1:15" ht="22.5" customHeight="1">
      <c r="A39" s="10">
        <v>94</v>
      </c>
      <c r="B39" s="11" t="s">
        <v>21</v>
      </c>
      <c r="C39" s="11" t="s">
        <v>23</v>
      </c>
      <c r="D39" s="11" t="s">
        <v>49</v>
      </c>
      <c r="E39" s="11" t="s">
        <v>28</v>
      </c>
      <c r="F39" s="12">
        <v>43579.37569444445</v>
      </c>
      <c r="G39" s="12">
        <v>43579.470138888886</v>
      </c>
      <c r="H39" s="11" t="s">
        <v>14</v>
      </c>
      <c r="I39" s="13">
        <v>2.27</v>
      </c>
      <c r="J39" s="14">
        <v>20</v>
      </c>
      <c r="K39" s="11">
        <v>0</v>
      </c>
      <c r="L39" s="11">
        <v>90</v>
      </c>
      <c r="M39" s="15">
        <f t="shared" si="0"/>
        <v>0</v>
      </c>
      <c r="N39" s="16">
        <f>IF(ROUND((G39-F39)*24,2)&gt;0,ROUND((G39-F39)*24,2),0)</f>
        <v>2.27</v>
      </c>
      <c r="O39" s="17">
        <f>IF((SUM(K39:K39))&gt;0,(SUM(K39:K39)),0)</f>
        <v>0</v>
      </c>
    </row>
    <row r="40" spans="1:15" ht="40.5" customHeight="1">
      <c r="A40" s="10">
        <v>95</v>
      </c>
      <c r="B40" s="11" t="s">
        <v>21</v>
      </c>
      <c r="C40" s="11" t="s">
        <v>23</v>
      </c>
      <c r="D40" s="11" t="s">
        <v>50</v>
      </c>
      <c r="E40" s="11" t="s">
        <v>28</v>
      </c>
      <c r="F40" s="12">
        <v>43580.209027777775</v>
      </c>
      <c r="G40" s="12">
        <v>43580.30902777778</v>
      </c>
      <c r="H40" s="11" t="s">
        <v>15</v>
      </c>
      <c r="I40" s="13">
        <v>2.4</v>
      </c>
      <c r="J40" s="14">
        <v>109</v>
      </c>
      <c r="K40" s="11">
        <v>0</v>
      </c>
      <c r="L40" s="11">
        <v>40</v>
      </c>
      <c r="M40" s="15">
        <f t="shared" si="0"/>
        <v>0</v>
      </c>
      <c r="N40" s="16">
        <f>IF(ROUND((G40-F40)*24,2)&gt;0,ROUND((G40-F40)*24,2),0)</f>
        <v>2.4</v>
      </c>
      <c r="O40" s="17">
        <f>IF((SUM(K40:K40))&gt;0,(SUM(K40:K40)),0)</f>
        <v>0</v>
      </c>
    </row>
    <row r="41" spans="1:15" ht="36.75" customHeight="1">
      <c r="A41" s="10">
        <v>96</v>
      </c>
      <c r="B41" s="11" t="s">
        <v>21</v>
      </c>
      <c r="C41" s="11" t="s">
        <v>22</v>
      </c>
      <c r="D41" s="11" t="s">
        <v>30</v>
      </c>
      <c r="E41" s="11">
        <v>0.38</v>
      </c>
      <c r="F41" s="12">
        <v>43580.38125</v>
      </c>
      <c r="G41" s="12">
        <v>43580.44097222222</v>
      </c>
      <c r="H41" s="11" t="s">
        <v>14</v>
      </c>
      <c r="I41" s="13">
        <v>1.43</v>
      </c>
      <c r="J41" s="14">
        <v>10</v>
      </c>
      <c r="K41" s="11">
        <v>0</v>
      </c>
      <c r="L41" s="11">
        <v>35</v>
      </c>
      <c r="M41" s="15">
        <f t="shared" si="0"/>
        <v>0</v>
      </c>
      <c r="N41" s="16">
        <f>IF(ROUND((G41-F41)*24,2)&gt;0,ROUND((G41-F41)*24,2),0)</f>
        <v>1.43</v>
      </c>
      <c r="O41" s="17">
        <f>IF((SUM(K41:K41))&gt;0,(SUM(K41:K41)),0)</f>
        <v>0</v>
      </c>
    </row>
    <row r="42" spans="1:15" ht="37.5" customHeight="1">
      <c r="A42" s="10">
        <v>97</v>
      </c>
      <c r="B42" s="11" t="s">
        <v>21</v>
      </c>
      <c r="C42" s="11" t="s">
        <v>22</v>
      </c>
      <c r="D42" s="11" t="s">
        <v>51</v>
      </c>
      <c r="E42" s="11">
        <v>0.38</v>
      </c>
      <c r="F42" s="12">
        <v>43580.4125</v>
      </c>
      <c r="G42" s="12">
        <v>43580.44097222222</v>
      </c>
      <c r="H42" s="11" t="s">
        <v>14</v>
      </c>
      <c r="I42" s="13">
        <v>0.68</v>
      </c>
      <c r="J42" s="14">
        <v>1</v>
      </c>
      <c r="K42" s="11">
        <v>1</v>
      </c>
      <c r="L42" s="11">
        <v>55</v>
      </c>
      <c r="M42" s="15">
        <f t="shared" si="0"/>
        <v>0.68</v>
      </c>
      <c r="N42" s="16">
        <f>IF(ROUND((G42-F42)*24,2)&gt;0,ROUND((G42-F42)*24,2),0)</f>
        <v>0.68</v>
      </c>
      <c r="O42" s="17">
        <f>IF((SUM(K42:K42))&gt;0,(SUM(K42:K42)),0)</f>
        <v>1</v>
      </c>
    </row>
    <row r="43" spans="1:15" ht="22.5" customHeight="1">
      <c r="A43" s="10">
        <v>98</v>
      </c>
      <c r="B43" s="11" t="s">
        <v>21</v>
      </c>
      <c r="C43" s="11" t="s">
        <v>22</v>
      </c>
      <c r="D43" s="11" t="s">
        <v>52</v>
      </c>
      <c r="E43" s="11">
        <v>0.38</v>
      </c>
      <c r="F43" s="12">
        <v>43580.5625</v>
      </c>
      <c r="G43" s="12">
        <v>43580.62152777778</v>
      </c>
      <c r="H43" s="11" t="s">
        <v>14</v>
      </c>
      <c r="I43" s="13">
        <v>1.42</v>
      </c>
      <c r="J43" s="14">
        <v>101</v>
      </c>
      <c r="K43" s="11">
        <v>0</v>
      </c>
      <c r="L43" s="11">
        <v>35</v>
      </c>
      <c r="M43" s="15">
        <f t="shared" si="0"/>
        <v>0</v>
      </c>
      <c r="N43" s="16">
        <f>IF(ROUND((G43-F43)*24,2)&gt;0,ROUND((G43-F43)*24,2),0)</f>
        <v>1.42</v>
      </c>
      <c r="O43" s="17">
        <f>IF((SUM(K43:K43))&gt;0,(SUM(K43:K43)),0)</f>
        <v>0</v>
      </c>
    </row>
    <row r="44" spans="1:15" ht="34.5" customHeight="1">
      <c r="A44" s="10">
        <v>99</v>
      </c>
      <c r="B44" s="11" t="s">
        <v>21</v>
      </c>
      <c r="C44" s="11" t="s">
        <v>22</v>
      </c>
      <c r="D44" s="11" t="s">
        <v>26</v>
      </c>
      <c r="E44" s="11">
        <v>0.38</v>
      </c>
      <c r="F44" s="12">
        <v>43580.57361111111</v>
      </c>
      <c r="G44" s="12">
        <v>43580.63402777778</v>
      </c>
      <c r="H44" s="11" t="s">
        <v>15</v>
      </c>
      <c r="I44" s="13">
        <v>1.45</v>
      </c>
      <c r="J44" s="14">
        <v>69</v>
      </c>
      <c r="K44" s="11">
        <v>0</v>
      </c>
      <c r="L44" s="11">
        <v>19</v>
      </c>
      <c r="M44" s="15">
        <f t="shared" si="0"/>
        <v>0</v>
      </c>
      <c r="N44" s="16">
        <f>IF(ROUND((G44-F44)*24,2)&gt;0,ROUND((G44-F44)*24,2),0)</f>
        <v>1.45</v>
      </c>
      <c r="O44" s="17">
        <f>IF((SUM(K44:K44))&gt;0,(SUM(K44:K44)),0)</f>
        <v>0</v>
      </c>
    </row>
    <row r="45" spans="1:15" ht="35.25" customHeight="1">
      <c r="A45" s="10">
        <v>100</v>
      </c>
      <c r="B45" s="11" t="s">
        <v>21</v>
      </c>
      <c r="C45" s="11" t="s">
        <v>22</v>
      </c>
      <c r="D45" s="11" t="s">
        <v>52</v>
      </c>
      <c r="E45" s="11">
        <v>0.38</v>
      </c>
      <c r="F45" s="12">
        <v>43580.59861111111</v>
      </c>
      <c r="G45" s="12">
        <v>43580.6125</v>
      </c>
      <c r="H45" s="11" t="s">
        <v>15</v>
      </c>
      <c r="I45" s="13">
        <v>0.33</v>
      </c>
      <c r="J45" s="14">
        <v>56</v>
      </c>
      <c r="K45" s="11">
        <v>0</v>
      </c>
      <c r="L45" s="11">
        <v>19</v>
      </c>
      <c r="M45" s="15">
        <f t="shared" si="0"/>
        <v>0</v>
      </c>
      <c r="N45" s="16">
        <f>IF(ROUND((G45-F45)*24,2)&gt;0,ROUND((G45-F45)*24,2),0)</f>
        <v>0.33</v>
      </c>
      <c r="O45" s="17">
        <f>IF((SUM(K45:K45))&gt;0,(SUM(K45:K45)),0)</f>
        <v>0</v>
      </c>
    </row>
    <row r="46" spans="1:15" ht="33" customHeight="1">
      <c r="A46" s="10">
        <v>101</v>
      </c>
      <c r="B46" s="11" t="s">
        <v>21</v>
      </c>
      <c r="C46" s="11" t="s">
        <v>22</v>
      </c>
      <c r="D46" s="11" t="s">
        <v>53</v>
      </c>
      <c r="E46" s="11">
        <v>0.38</v>
      </c>
      <c r="F46" s="12">
        <v>43581.25347222222</v>
      </c>
      <c r="G46" s="12">
        <v>43581.27013888889</v>
      </c>
      <c r="H46" s="11" t="s">
        <v>15</v>
      </c>
      <c r="I46" s="13">
        <v>0.4</v>
      </c>
      <c r="J46" s="14">
        <v>93</v>
      </c>
      <c r="K46" s="11">
        <v>0</v>
      </c>
      <c r="L46" s="11">
        <v>15</v>
      </c>
      <c r="M46" s="15">
        <f t="shared" si="0"/>
        <v>0</v>
      </c>
      <c r="N46" s="16">
        <f>IF(ROUND((G46-F46)*24,2)&gt;0,ROUND((G46-F46)*24,2),0)</f>
        <v>0.4</v>
      </c>
      <c r="O46" s="17">
        <f>IF((SUM(K46:K46))&gt;0,(SUM(K46:K46)),0)</f>
        <v>0</v>
      </c>
    </row>
    <row r="47" spans="1:15" ht="22.5" customHeight="1">
      <c r="A47" s="10">
        <v>102</v>
      </c>
      <c r="B47" s="11" t="s">
        <v>21</v>
      </c>
      <c r="C47" s="11" t="s">
        <v>22</v>
      </c>
      <c r="D47" s="11" t="s">
        <v>52</v>
      </c>
      <c r="E47" s="11">
        <v>0.38</v>
      </c>
      <c r="F47" s="12">
        <v>43584.39236111111</v>
      </c>
      <c r="G47" s="12">
        <v>43584.458333333336</v>
      </c>
      <c r="H47" s="11" t="s">
        <v>14</v>
      </c>
      <c r="I47" s="13">
        <v>1.58</v>
      </c>
      <c r="J47" s="14">
        <v>101</v>
      </c>
      <c r="K47" s="11">
        <v>0</v>
      </c>
      <c r="L47" s="11">
        <v>35</v>
      </c>
      <c r="M47" s="15">
        <f t="shared" si="0"/>
        <v>0</v>
      </c>
      <c r="N47" s="16">
        <f>IF(ROUND((G47-F47)*24,2)&gt;0,ROUND((G47-F47)*24,2),0)</f>
        <v>1.58</v>
      </c>
      <c r="O47" s="17">
        <f>IF((SUM(K47:K47))&gt;0,(SUM(K47:K47)),0)</f>
        <v>0</v>
      </c>
    </row>
    <row r="48" spans="1:15" ht="26.25" customHeight="1">
      <c r="A48" s="10">
        <v>103</v>
      </c>
      <c r="B48" s="11" t="s">
        <v>21</v>
      </c>
      <c r="C48" s="11" t="s">
        <v>22</v>
      </c>
      <c r="D48" s="11" t="s">
        <v>27</v>
      </c>
      <c r="E48" s="11">
        <v>0.38</v>
      </c>
      <c r="F48" s="12">
        <v>43585.37847222222</v>
      </c>
      <c r="G48" s="12">
        <v>43585.41180555556</v>
      </c>
      <c r="H48" s="11" t="s">
        <v>14</v>
      </c>
      <c r="I48" s="13">
        <v>0.8</v>
      </c>
      <c r="J48" s="14">
        <v>61</v>
      </c>
      <c r="K48" s="11">
        <v>0</v>
      </c>
      <c r="L48" s="11">
        <v>30</v>
      </c>
      <c r="M48" s="15">
        <f t="shared" si="0"/>
        <v>0</v>
      </c>
      <c r="N48" s="16">
        <f>IF(ROUND((G48-F48)*24,2)&gt;0,ROUND((G48-F48)*24,2),0)</f>
        <v>0.8</v>
      </c>
      <c r="O48" s="17">
        <f>IF((SUM(K48:K48))&gt;0,(SUM(K48:K48)),0)</f>
        <v>0</v>
      </c>
    </row>
    <row r="49" spans="1:15" ht="22.5" customHeight="1">
      <c r="A49" s="10">
        <v>104</v>
      </c>
      <c r="B49" s="11" t="s">
        <v>21</v>
      </c>
      <c r="C49" s="11" t="s">
        <v>22</v>
      </c>
      <c r="D49" s="11" t="s">
        <v>54</v>
      </c>
      <c r="E49" s="11">
        <v>0.38</v>
      </c>
      <c r="F49" s="12">
        <v>43585.395833333336</v>
      </c>
      <c r="G49" s="12">
        <v>43585.458333333336</v>
      </c>
      <c r="H49" s="11" t="s">
        <v>14</v>
      </c>
      <c r="I49" s="13">
        <v>1.5</v>
      </c>
      <c r="J49" s="14">
        <v>114</v>
      </c>
      <c r="K49" s="11">
        <v>0</v>
      </c>
      <c r="L49" s="11">
        <v>50</v>
      </c>
      <c r="M49" s="15">
        <f t="shared" si="0"/>
        <v>0</v>
      </c>
      <c r="N49" s="16">
        <f>IF(ROUND((G49-F49)*24,2)&gt;0,ROUND((G49-F49)*24,2),0)</f>
        <v>1.5</v>
      </c>
      <c r="O49" s="17">
        <f>IF((SUM(K49:K49))&gt;0,(SUM(K49:K49)),0)</f>
        <v>0</v>
      </c>
    </row>
    <row r="50" ht="15">
      <c r="A50" s="18"/>
    </row>
    <row r="51" ht="15">
      <c r="A51" s="18"/>
    </row>
    <row r="52" ht="15">
      <c r="A52" s="19"/>
    </row>
    <row r="53" ht="15">
      <c r="A53" s="20"/>
    </row>
  </sheetData>
  <sheetProtection formatCells="0" formatColumns="0" formatRows="0" selectLockedCells="1"/>
  <mergeCells count="21">
    <mergeCell ref="N7:N10"/>
    <mergeCell ref="O7:O10"/>
    <mergeCell ref="A4:L4"/>
    <mergeCell ref="A3:L3"/>
    <mergeCell ref="J8:J9"/>
    <mergeCell ref="A6:I6"/>
    <mergeCell ref="J6:L6"/>
    <mergeCell ref="L7:L9"/>
    <mergeCell ref="A1:L1"/>
    <mergeCell ref="A7:A9"/>
    <mergeCell ref="B7:B9"/>
    <mergeCell ref="C7:C9"/>
    <mergeCell ref="D7:D9"/>
    <mergeCell ref="E7:E9"/>
    <mergeCell ref="F7:F9"/>
    <mergeCell ref="G7:G9"/>
    <mergeCell ref="H7:H9"/>
    <mergeCell ref="J7:K7"/>
    <mergeCell ref="I7:I9"/>
    <mergeCell ref="M7:M10"/>
    <mergeCell ref="K8:K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Генадьевич</dc:creator>
  <cp:keywords/>
  <dc:description/>
  <cp:lastModifiedBy>Disp2</cp:lastModifiedBy>
  <cp:lastPrinted>2017-08-07T19:58:57Z</cp:lastPrinted>
  <dcterms:created xsi:type="dcterms:W3CDTF">2017-01-17T13:52:34Z</dcterms:created>
  <dcterms:modified xsi:type="dcterms:W3CDTF">2019-05-07T13:35:07Z</dcterms:modified>
  <cp:category/>
  <cp:version/>
  <cp:contentType/>
  <cp:contentStatus/>
</cp:coreProperties>
</file>